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OCUMENTOS A PARTIR DE AGOSTO\ANUARIO 2015 DEFINITIVO 08042016\CAPITULO 2\"/>
    </mc:Choice>
  </mc:AlternateContent>
  <bookViews>
    <workbookView xWindow="-15" yWindow="-15" windowWidth="11970" windowHeight="6615"/>
  </bookViews>
  <sheets>
    <sheet name="2.1.4_2015" sheetId="1" r:id="rId1"/>
  </sheets>
  <definedNames>
    <definedName name="\a">'2.1.4_2015'!#REF!</definedName>
    <definedName name="\f">'2.1.4_2015'!#REF!</definedName>
    <definedName name="\i">'2.1.4_2015'!#REF!</definedName>
    <definedName name="_Regression_Int" localSheetId="0" hidden="1">1</definedName>
    <definedName name="A_IMPRESIÓN_IM">'2.1.4_2015'!$A$1:$M$57</definedName>
    <definedName name="_xlnm.Print_Area" localSheetId="0">'2.1.4_2015'!$A$1:$M$50</definedName>
    <definedName name="Imprimir_área_IM" localSheetId="0">'2.1.4_2015'!$A$1:$M$52</definedName>
  </definedNames>
  <calcPr calcId="152511"/>
</workbook>
</file>

<file path=xl/calcChain.xml><?xml version="1.0" encoding="utf-8"?>
<calcChain xmlns="http://schemas.openxmlformats.org/spreadsheetml/2006/main">
  <c r="K15" i="1" l="1"/>
  <c r="I15" i="1"/>
  <c r="G15" i="1"/>
  <c r="E15" i="1"/>
  <c r="B41" i="1" l="1"/>
  <c r="B40" i="1"/>
  <c r="C31" i="1" l="1"/>
  <c r="C35" i="1"/>
  <c r="L13" i="1"/>
  <c r="K13" i="1"/>
  <c r="I13" i="1"/>
  <c r="G13" i="1"/>
  <c r="E13" i="1"/>
  <c r="C41" i="1"/>
  <c r="C40" i="1"/>
  <c r="C37" i="1"/>
  <c r="C33" i="1"/>
  <c r="C27" i="1"/>
  <c r="C25" i="1"/>
  <c r="C23" i="1"/>
  <c r="C21" i="1"/>
  <c r="C19" i="1"/>
  <c r="C17" i="1"/>
  <c r="C15" i="1"/>
  <c r="B37" i="1"/>
  <c r="B35" i="1"/>
  <c r="B33" i="1"/>
  <c r="B31" i="1"/>
  <c r="B29" i="1"/>
  <c r="B27" i="1"/>
  <c r="B25" i="1"/>
  <c r="B23" i="1"/>
  <c r="B21" i="1"/>
  <c r="B19" i="1"/>
  <c r="B17" i="1"/>
  <c r="B15" i="1"/>
  <c r="M13" i="1"/>
  <c r="C29" i="1"/>
  <c r="C13" i="1" l="1"/>
</calcChain>
</file>

<file path=xl/sharedStrings.xml><?xml version="1.0" encoding="utf-8"?>
<sst xmlns="http://schemas.openxmlformats.org/spreadsheetml/2006/main" count="44" uniqueCount="37">
  <si>
    <t>Mes</t>
  </si>
  <si>
    <t>Total</t>
  </si>
  <si>
    <t>Locales</t>
  </si>
  <si>
    <t>Pago Exterior</t>
  </si>
  <si>
    <t>Pago a Domicilio</t>
  </si>
  <si>
    <t>Número (1)</t>
  </si>
  <si>
    <t>Monto (2)</t>
  </si>
  <si>
    <t>Número</t>
  </si>
  <si>
    <t>Monto</t>
  </si>
  <si>
    <t>Enero</t>
  </si>
  <si>
    <t>Febrero (5)</t>
  </si>
  <si>
    <t>Marzo</t>
  </si>
  <si>
    <t>Abril</t>
  </si>
  <si>
    <t>Mayo</t>
  </si>
  <si>
    <t>Junio</t>
  </si>
  <si>
    <t>Julio  (6)</t>
  </si>
  <si>
    <t>Agosto</t>
  </si>
  <si>
    <t>Septiembre</t>
  </si>
  <si>
    <t>Octubre</t>
  </si>
  <si>
    <t>Noviembre</t>
  </si>
  <si>
    <t>Diciembre</t>
  </si>
  <si>
    <t>Aguinaldo</t>
  </si>
  <si>
    <t>1a parte (8)</t>
  </si>
  <si>
    <t>2a. parte (7)</t>
  </si>
  <si>
    <t xml:space="preserve"> (3) Se incluye el costo de primeros pagos trato especial, pagos únicos, primeros pagos locales y foráneos de Cuenta individual y  pagos por cuenta unitaria.</t>
  </si>
  <si>
    <t xml:space="preserve"> (1) Número de cheques.</t>
  </si>
  <si>
    <t xml:space="preserve"> (2) Se considera el gasto de Pensiones Ordinaria, Cuenta Indvidual y Trato Especial.</t>
  </si>
  <si>
    <t xml:space="preserve"> (6) Se incluye el pago de 5 dias adicionales por ajuste al calendario anual .</t>
  </si>
  <si>
    <t xml:space="preserve">Otro Monto            (4)          </t>
  </si>
  <si>
    <t xml:space="preserve">  Extraordinarios Monto (3)</t>
  </si>
  <si>
    <t>Estados</t>
  </si>
  <si>
    <t xml:space="preserve"> (5) Se incluye la repercusión del incremento derivado de la reforma al artìculo 57 del mes de enero, autorizado a partir del 1 de enero.</t>
  </si>
  <si>
    <t xml:space="preserve"> (7) Se pagó en el mes de enero.</t>
  </si>
  <si>
    <t xml:space="preserve"> (8) Se pagó en el mes de noviembre.</t>
  </si>
  <si>
    <t>2.1.4 Costo de Pensiones y Número de Cheques ( Miles de Pesos ) 
(Ordinarias, Trato Especial, 10° Transitorio y Cuenta Individual)</t>
  </si>
  <si>
    <t xml:space="preserve"> (4) Se incluye de Trato Especial:  Seguro Colecivo de Vida a cargo del ISSSTE y cheques cancelados. De Nómina Ordinaria: Los cheques cancelados, recuperación de pensiones a través de gastos de funeral, seguro colectivo de vida a cargo del ISSSTE.</t>
  </si>
  <si>
    <t>Anuario Estadístico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</si>
</sst>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164" formatCode="0.00_)"/>
    <numFmt numFmtId="165" formatCode="#,##0.0_);\(#,##0.0\)"/>
    <numFmt numFmtId="166" formatCode="#,##0_);\(#,##0\)"/>
    <numFmt numFmtId="167" formatCode="&quot;$&quot;#,##0.0"/>
  </numFmts>
  <fonts count="13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2"/>
      <name val="Courier"/>
      <family val="3"/>
    </font>
    <font>
      <b/>
      <sz val="9"/>
      <name val="Arial"/>
      <family val="2"/>
    </font>
    <font>
      <b/>
      <sz val="14"/>
      <name val="Arial"/>
      <family val="2"/>
    </font>
    <font>
      <b/>
      <sz val="14"/>
      <name val="Soberana Titular"/>
      <family val="3"/>
    </font>
    <font>
      <sz val="10"/>
      <name val="Soberana Sans Light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2"/>
      <color indexed="8"/>
      <name val="Soberana Sans Light"/>
      <family val="3"/>
    </font>
    <font>
      <sz val="12"/>
      <name val="Soberana Sans Light"/>
      <family val="3"/>
    </font>
    <font>
      <sz val="11"/>
      <color indexed="12"/>
      <name val="Soberana Sans Ligh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164" fontId="0" fillId="0" borderId="0"/>
    <xf numFmtId="44" fontId="1" fillId="0" borderId="0" applyFont="0" applyFill="0" applyBorder="0" applyAlignment="0" applyProtection="0"/>
  </cellStyleXfs>
  <cellXfs count="43">
    <xf numFmtId="164" fontId="0" fillId="0" borderId="0" xfId="0"/>
    <xf numFmtId="164" fontId="2" fillId="0" borderId="0" xfId="0" applyFont="1"/>
    <xf numFmtId="164" fontId="3" fillId="0" borderId="0" xfId="0" applyFont="1"/>
    <xf numFmtId="164" fontId="4" fillId="0" borderId="0" xfId="0" applyNumberFormat="1" applyFont="1" applyAlignment="1" applyProtection="1">
      <alignment horizontal="right"/>
    </xf>
    <xf numFmtId="164" fontId="5" fillId="0" borderId="0" xfId="0" applyFont="1"/>
    <xf numFmtId="164" fontId="7" fillId="0" borderId="0" xfId="0" applyFont="1"/>
    <xf numFmtId="165" fontId="7" fillId="0" borderId="0" xfId="0" applyNumberFormat="1" applyFont="1" applyProtection="1"/>
    <xf numFmtId="164" fontId="8" fillId="0" borderId="0" xfId="0" applyFont="1"/>
    <xf numFmtId="165" fontId="8" fillId="0" borderId="0" xfId="0" applyNumberFormat="1" applyFont="1" applyProtection="1"/>
    <xf numFmtId="164" fontId="9" fillId="0" borderId="0" xfId="0" applyFont="1"/>
    <xf numFmtId="165" fontId="9" fillId="0" borderId="0" xfId="0" applyNumberFormat="1" applyFont="1" applyProtection="1"/>
    <xf numFmtId="166" fontId="9" fillId="0" borderId="0" xfId="0" applyNumberFormat="1" applyFont="1" applyProtection="1"/>
    <xf numFmtId="166" fontId="9" fillId="0" borderId="0" xfId="0" applyNumberFormat="1" applyFont="1" applyAlignment="1" applyProtection="1">
      <alignment horizontal="left"/>
    </xf>
    <xf numFmtId="164" fontId="4" fillId="0" borderId="0" xfId="0" applyNumberFormat="1" applyFont="1" applyAlignment="1" applyProtection="1"/>
    <xf numFmtId="164" fontId="5" fillId="0" borderId="0" xfId="0" applyFont="1" applyAlignment="1"/>
    <xf numFmtId="164" fontId="2" fillId="0" borderId="0" xfId="0" applyFont="1" applyAlignment="1" applyProtection="1"/>
    <xf numFmtId="164" fontId="2" fillId="0" borderId="0" xfId="0" applyFont="1" applyAlignment="1"/>
    <xf numFmtId="164" fontId="8" fillId="0" borderId="0" xfId="0" applyNumberFormat="1" applyFont="1" applyAlignment="1" applyProtection="1"/>
    <xf numFmtId="164" fontId="9" fillId="0" borderId="0" xfId="0" applyFont="1" applyAlignment="1"/>
    <xf numFmtId="164" fontId="9" fillId="0" borderId="0" xfId="0" applyNumberFormat="1" applyFont="1" applyAlignment="1" applyProtection="1"/>
    <xf numFmtId="164" fontId="7" fillId="0" borderId="0" xfId="0" applyNumberFormat="1" applyFont="1" applyAlignment="1" applyProtection="1"/>
    <xf numFmtId="164" fontId="7" fillId="0" borderId="0" xfId="0" applyFont="1" applyAlignment="1" applyProtection="1"/>
    <xf numFmtId="164" fontId="0" fillId="0" borderId="0" xfId="0" applyAlignment="1"/>
    <xf numFmtId="164" fontId="12" fillId="0" borderId="0" xfId="0" applyNumberFormat="1" applyFont="1" applyAlignment="1" applyProtection="1">
      <protection locked="0"/>
    </xf>
    <xf numFmtId="164" fontId="11" fillId="0" borderId="1" xfId="0" applyNumberFormat="1" applyFont="1" applyFill="1" applyBorder="1" applyAlignment="1" applyProtection="1">
      <alignment horizontal="center" vertical="center"/>
    </xf>
    <xf numFmtId="167" fontId="8" fillId="0" borderId="0" xfId="1" applyNumberFormat="1" applyFont="1" applyProtection="1"/>
    <xf numFmtId="167" fontId="9" fillId="0" borderId="0" xfId="1" applyNumberFormat="1" applyFont="1"/>
    <xf numFmtId="167" fontId="9" fillId="0" borderId="0" xfId="1" applyNumberFormat="1" applyFont="1" applyProtection="1"/>
    <xf numFmtId="167" fontId="9" fillId="0" borderId="0" xfId="1" applyNumberFormat="1" applyFont="1" applyAlignment="1" applyProtection="1">
      <alignment horizontal="left"/>
    </xf>
    <xf numFmtId="164" fontId="9" fillId="0" borderId="0" xfId="0" quotePrefix="1" applyNumberFormat="1" applyFont="1" applyBorder="1" applyAlignment="1" applyProtection="1"/>
    <xf numFmtId="166" fontId="9" fillId="0" borderId="0" xfId="0" applyNumberFormat="1" applyFont="1" applyBorder="1" applyProtection="1"/>
    <xf numFmtId="167" fontId="9" fillId="0" borderId="0" xfId="1" applyNumberFormat="1" applyFont="1" applyBorder="1" applyProtection="1"/>
    <xf numFmtId="167" fontId="9" fillId="0" borderId="0" xfId="1" applyNumberFormat="1" applyFont="1" applyBorder="1"/>
    <xf numFmtId="164" fontId="9" fillId="0" borderId="2" xfId="0" quotePrefix="1" applyNumberFormat="1" applyFont="1" applyBorder="1" applyAlignment="1" applyProtection="1"/>
    <xf numFmtId="166" fontId="9" fillId="0" borderId="2" xfId="0" applyNumberFormat="1" applyFont="1" applyBorder="1" applyProtection="1"/>
    <xf numFmtId="167" fontId="9" fillId="0" borderId="2" xfId="1" applyNumberFormat="1" applyFont="1" applyBorder="1" applyProtection="1"/>
    <xf numFmtId="167" fontId="9" fillId="0" borderId="2" xfId="1" applyNumberFormat="1" applyFont="1" applyBorder="1"/>
    <xf numFmtId="164" fontId="7" fillId="0" borderId="0" xfId="0" applyNumberFormat="1" applyFont="1" applyAlignment="1" applyProtection="1">
      <alignment horizontal="left" vertical="center" wrapText="1"/>
    </xf>
    <xf numFmtId="164" fontId="10" fillId="0" borderId="0" xfId="0" applyFont="1" applyAlignment="1">
      <alignment horizontal="right"/>
    </xf>
    <xf numFmtId="49" fontId="6" fillId="0" borderId="0" xfId="0" applyNumberFormat="1" applyFont="1" applyAlignment="1" applyProtection="1">
      <alignment horizontal="center" wrapText="1"/>
    </xf>
    <xf numFmtId="49" fontId="6" fillId="0" borderId="0" xfId="0" quotePrefix="1" applyNumberFormat="1" applyFont="1" applyAlignment="1" applyProtection="1">
      <alignment horizontal="center"/>
    </xf>
    <xf numFmtId="164" fontId="11" fillId="0" borderId="1" xfId="0" applyNumberFormat="1" applyFont="1" applyFill="1" applyBorder="1" applyAlignment="1" applyProtection="1">
      <alignment horizontal="center" vertical="center" wrapText="1"/>
    </xf>
    <xf numFmtId="164" fontId="11" fillId="0" borderId="1" xfId="0" applyNumberFormat="1" applyFont="1" applyFill="1" applyBorder="1" applyAlignment="1" applyProtection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2</xdr:col>
      <xdr:colOff>154517</xdr:colOff>
      <xdr:row>4</xdr:row>
      <xdr:rowOff>190500</xdr:rowOff>
    </xdr:to>
    <xdr:pic>
      <xdr:nvPicPr>
        <xdr:cNvPr id="1106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19050" y="0"/>
          <a:ext cx="24860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409575</xdr:colOff>
      <xdr:row>0</xdr:row>
      <xdr:rowOff>0</xdr:rowOff>
    </xdr:from>
    <xdr:to>
      <xdr:col>12</xdr:col>
      <xdr:colOff>1366677</xdr:colOff>
      <xdr:row>4</xdr:row>
      <xdr:rowOff>152400</xdr:rowOff>
    </xdr:to>
    <xdr:pic>
      <xdr:nvPicPr>
        <xdr:cNvPr id="1107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6021050" y="0"/>
          <a:ext cx="2376327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6" transitionEvaluation="1" transitionEntry="1" codeName="Hoja1">
    <pageSetUpPr fitToPage="1"/>
  </sheetPr>
  <dimension ref="A1:P53"/>
  <sheetViews>
    <sheetView showGridLines="0" tabSelected="1" topLeftCell="A16" zoomScale="80" zoomScaleNormal="80" zoomScaleSheetLayoutView="70" workbookViewId="0">
      <selection activeCell="A42" sqref="A42"/>
    </sheetView>
  </sheetViews>
  <sheetFormatPr baseColWidth="10" defaultColWidth="12.625" defaultRowHeight="12" x14ac:dyDescent="0.15"/>
  <cols>
    <col min="1" max="1" width="15.375" style="22" customWidth="1"/>
    <col min="2" max="2" width="15.375" customWidth="1"/>
    <col min="3" max="3" width="18.625" customWidth="1"/>
    <col min="4" max="4" width="15.375" customWidth="1"/>
    <col min="5" max="5" width="18.625" customWidth="1"/>
    <col min="6" max="6" width="15.375" customWidth="1"/>
    <col min="7" max="7" width="18.625" customWidth="1"/>
    <col min="8" max="8" width="15.375" customWidth="1"/>
    <col min="9" max="9" width="18.625" customWidth="1"/>
    <col min="10" max="10" width="15.375" customWidth="1"/>
    <col min="11" max="13" width="18.625" customWidth="1"/>
    <col min="15" max="15" width="17.375" customWidth="1"/>
    <col min="16" max="16" width="14.625" bestFit="1" customWidth="1"/>
    <col min="17" max="17" width="13.125" bestFit="1" customWidth="1"/>
    <col min="18" max="18" width="17" customWidth="1"/>
  </cols>
  <sheetData>
    <row r="1" spans="1:16" s="2" customFormat="1" ht="15.75" customHeight="1" x14ac:dyDescent="0.2">
      <c r="A1" s="1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6" s="2" customFormat="1" ht="15.75" customHeight="1" x14ac:dyDescent="0.2">
      <c r="A2" s="1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6" s="2" customFormat="1" ht="15.75" customHeight="1" x14ac:dyDescent="0.2">
      <c r="A3" s="1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6" s="2" customFormat="1" ht="15.75" customHeight="1" x14ac:dyDescent="0.2">
      <c r="A4" s="1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6" s="2" customFormat="1" ht="15.75" customHeight="1" x14ac:dyDescent="0.2">
      <c r="A5" s="1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6" s="4" customFormat="1" ht="17.25" customHeight="1" x14ac:dyDescent="0.25">
      <c r="A6" s="38" t="s">
        <v>36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</row>
    <row r="7" spans="1:16" s="4" customFormat="1" ht="12.75" customHeight="1" x14ac:dyDescent="0.25">
      <c r="A7" s="14"/>
    </row>
    <row r="8" spans="1:16" s="4" customFormat="1" ht="38.25" customHeight="1" x14ac:dyDescent="0.3">
      <c r="A8" s="39" t="s">
        <v>34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</row>
    <row r="9" spans="1:16" ht="12.75" customHeight="1" x14ac:dyDescent="0.2">
      <c r="A9" s="15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6" ht="24" customHeight="1" x14ac:dyDescent="0.15">
      <c r="A10" s="41" t="s">
        <v>0</v>
      </c>
      <c r="B10" s="42" t="s">
        <v>1</v>
      </c>
      <c r="C10" s="42"/>
      <c r="D10" s="42" t="s">
        <v>30</v>
      </c>
      <c r="E10" s="42"/>
      <c r="F10" s="42" t="s">
        <v>2</v>
      </c>
      <c r="G10" s="42"/>
      <c r="H10" s="42" t="s">
        <v>3</v>
      </c>
      <c r="I10" s="42"/>
      <c r="J10" s="41" t="s">
        <v>4</v>
      </c>
      <c r="K10" s="41"/>
      <c r="L10" s="41" t="s">
        <v>29</v>
      </c>
      <c r="M10" s="41" t="s">
        <v>28</v>
      </c>
    </row>
    <row r="11" spans="1:16" ht="24" customHeight="1" x14ac:dyDescent="0.15">
      <c r="A11" s="41"/>
      <c r="B11" s="24" t="s">
        <v>5</v>
      </c>
      <c r="C11" s="24" t="s">
        <v>6</v>
      </c>
      <c r="D11" s="24" t="s">
        <v>7</v>
      </c>
      <c r="E11" s="24" t="s">
        <v>8</v>
      </c>
      <c r="F11" s="24" t="s">
        <v>7</v>
      </c>
      <c r="G11" s="24" t="s">
        <v>8</v>
      </c>
      <c r="H11" s="24" t="s">
        <v>7</v>
      </c>
      <c r="I11" s="24" t="s">
        <v>8</v>
      </c>
      <c r="J11" s="24" t="s">
        <v>7</v>
      </c>
      <c r="K11" s="24" t="s">
        <v>8</v>
      </c>
      <c r="L11" s="41"/>
      <c r="M11" s="41"/>
    </row>
    <row r="12" spans="1:16" s="9" customFormat="1" ht="14.25" customHeight="1" x14ac:dyDescent="0.25">
      <c r="A12" s="18"/>
    </row>
    <row r="13" spans="1:16" s="7" customFormat="1" ht="14.25" customHeight="1" x14ac:dyDescent="0.25">
      <c r="A13" s="17" t="s">
        <v>1</v>
      </c>
      <c r="B13" s="7">
        <v>0</v>
      </c>
      <c r="C13" s="25">
        <f>SUM(C15:C41)</f>
        <v>151263730.19999999</v>
      </c>
      <c r="D13" s="7">
        <v>0</v>
      </c>
      <c r="E13" s="25">
        <f>SUM(E15:E41)</f>
        <v>110333243.09999999</v>
      </c>
      <c r="F13" s="7">
        <v>0</v>
      </c>
      <c r="G13" s="25">
        <f>SUM(G15:G41)</f>
        <v>34976094.799999997</v>
      </c>
      <c r="H13" s="8">
        <v>0</v>
      </c>
      <c r="I13" s="25">
        <f>SUM(I15:I41)</f>
        <v>88275.699999999983</v>
      </c>
      <c r="J13" s="8">
        <v>0</v>
      </c>
      <c r="K13" s="25">
        <f>SUM(K15:K41)</f>
        <v>820.40000000000009</v>
      </c>
      <c r="L13" s="25">
        <f>SUM(L15:L41)</f>
        <v>6038451.8999999994</v>
      </c>
      <c r="M13" s="25">
        <f>SUM(M15:M41)</f>
        <v>-173155.7</v>
      </c>
      <c r="O13" s="25"/>
      <c r="P13" s="25"/>
    </row>
    <row r="14" spans="1:16" s="9" customFormat="1" ht="15" customHeight="1" x14ac:dyDescent="0.25">
      <c r="A14" s="18"/>
      <c r="C14" s="26"/>
      <c r="E14" s="26"/>
      <c r="G14" s="26"/>
      <c r="I14" s="26"/>
      <c r="K14" s="26"/>
      <c r="L14" s="27"/>
      <c r="M14" s="26"/>
      <c r="O14" s="25"/>
      <c r="P14" s="25"/>
    </row>
    <row r="15" spans="1:16" s="9" customFormat="1" ht="13.5" customHeight="1" x14ac:dyDescent="0.25">
      <c r="A15" s="19" t="s">
        <v>9</v>
      </c>
      <c r="B15" s="11">
        <f>D15+F15+H15+J15</f>
        <v>929098</v>
      </c>
      <c r="C15" s="27">
        <f>SUM(E15+G15+I15+K15+L15+M15)</f>
        <v>10131489.299999999</v>
      </c>
      <c r="D15" s="11">
        <v>671612</v>
      </c>
      <c r="E15" s="27">
        <f>12413461.7-4861479</f>
        <v>7551982.6999999993</v>
      </c>
      <c r="F15" s="11">
        <v>256645</v>
      </c>
      <c r="G15" s="26">
        <f>4006282.6-1563359.7</f>
        <v>2442922.9000000004</v>
      </c>
      <c r="H15" s="11">
        <v>834</v>
      </c>
      <c r="I15" s="27">
        <f>10233.9-3909.7</f>
        <v>6324.2</v>
      </c>
      <c r="J15" s="11">
        <v>7</v>
      </c>
      <c r="K15" s="27">
        <f>110.4-43.3</f>
        <v>67.100000000000009</v>
      </c>
      <c r="L15" s="27">
        <v>134989</v>
      </c>
      <c r="M15" s="27">
        <v>-4796.6000000000004</v>
      </c>
      <c r="O15" s="25"/>
      <c r="P15" s="25"/>
    </row>
    <row r="16" spans="1:16" s="9" customFormat="1" ht="13.5" customHeight="1" x14ac:dyDescent="0.25">
      <c r="A16" s="18"/>
      <c r="B16" s="11"/>
      <c r="C16" s="27"/>
      <c r="D16" s="11"/>
      <c r="E16" s="27"/>
      <c r="F16" s="11"/>
      <c r="G16" s="27"/>
      <c r="H16" s="11"/>
      <c r="I16" s="27"/>
      <c r="J16" s="11"/>
      <c r="K16" s="27"/>
      <c r="L16" s="27"/>
      <c r="M16" s="27"/>
      <c r="O16" s="25"/>
    </row>
    <row r="17" spans="1:16" s="9" customFormat="1" ht="13.5" customHeight="1" x14ac:dyDescent="0.25">
      <c r="A17" s="19" t="s">
        <v>10</v>
      </c>
      <c r="B17" s="11">
        <f>D17+F17+H17+J17</f>
        <v>928351</v>
      </c>
      <c r="C17" s="27">
        <f>SUM(E17+G17+I17+K17+L17+M17)</f>
        <v>11315226.5</v>
      </c>
      <c r="D17" s="11">
        <v>671168</v>
      </c>
      <c r="E17" s="27">
        <v>8157290.6999999993</v>
      </c>
      <c r="F17" s="11">
        <v>256341</v>
      </c>
      <c r="G17" s="27">
        <v>2633847.7000000002</v>
      </c>
      <c r="H17" s="11">
        <v>835</v>
      </c>
      <c r="I17" s="27">
        <v>6665.5</v>
      </c>
      <c r="J17" s="11">
        <v>7</v>
      </c>
      <c r="K17" s="27">
        <v>72.8</v>
      </c>
      <c r="L17" s="27">
        <v>519472.99999999965</v>
      </c>
      <c r="M17" s="27">
        <v>-2123.1999999999998</v>
      </c>
      <c r="O17" s="25"/>
      <c r="P17" s="25"/>
    </row>
    <row r="18" spans="1:16" s="9" customFormat="1" ht="13.5" customHeight="1" x14ac:dyDescent="0.25">
      <c r="A18" s="18"/>
      <c r="B18" s="11"/>
      <c r="C18" s="27"/>
      <c r="D18" s="11"/>
      <c r="E18" s="28"/>
      <c r="F18" s="11"/>
      <c r="G18" s="28"/>
      <c r="H18" s="11"/>
      <c r="I18" s="28"/>
      <c r="J18" s="11"/>
      <c r="K18" s="28"/>
      <c r="L18" s="27"/>
      <c r="M18" s="27"/>
      <c r="O18" s="25"/>
    </row>
    <row r="19" spans="1:16" s="9" customFormat="1" ht="13.5" customHeight="1" x14ac:dyDescent="0.25">
      <c r="A19" s="19" t="s">
        <v>11</v>
      </c>
      <c r="B19" s="11">
        <f>D19+F19+H19+J19</f>
        <v>933121</v>
      </c>
      <c r="C19" s="27">
        <f>SUM(E19+G19+I19+K19+L19+M19)</f>
        <v>11380225.4</v>
      </c>
      <c r="D19" s="11">
        <v>675509</v>
      </c>
      <c r="E19" s="27">
        <v>7957371.0999999996</v>
      </c>
      <c r="F19" s="11">
        <v>256768</v>
      </c>
      <c r="G19" s="27">
        <v>2544907.8000000003</v>
      </c>
      <c r="H19" s="11">
        <v>837</v>
      </c>
      <c r="I19" s="27">
        <v>7172.7</v>
      </c>
      <c r="J19" s="11">
        <v>7</v>
      </c>
      <c r="K19" s="27">
        <v>69.900000000000006</v>
      </c>
      <c r="L19" s="27">
        <v>871626.10000000033</v>
      </c>
      <c r="M19" s="27">
        <v>-922.2</v>
      </c>
      <c r="O19" s="25"/>
      <c r="P19" s="25"/>
    </row>
    <row r="20" spans="1:16" s="9" customFormat="1" ht="13.5" customHeight="1" x14ac:dyDescent="0.25">
      <c r="A20" s="18"/>
      <c r="B20" s="11"/>
      <c r="C20" s="27"/>
      <c r="D20" s="11"/>
      <c r="E20" s="27"/>
      <c r="F20" s="11"/>
      <c r="G20" s="27"/>
      <c r="H20" s="11"/>
      <c r="I20" s="27"/>
      <c r="J20" s="11"/>
      <c r="K20" s="27"/>
      <c r="L20" s="27"/>
      <c r="M20" s="27"/>
      <c r="O20" s="25"/>
    </row>
    <row r="21" spans="1:16" s="9" customFormat="1" ht="13.5" customHeight="1" x14ac:dyDescent="0.25">
      <c r="A21" s="19" t="s">
        <v>12</v>
      </c>
      <c r="B21" s="11">
        <f>D21+F21+H21+J21</f>
        <v>943754</v>
      </c>
      <c r="C21" s="27">
        <f>SUM(E21+G21+I21+K21+L21+M21)</f>
        <v>11187573.6</v>
      </c>
      <c r="D21" s="11">
        <v>684648</v>
      </c>
      <c r="E21" s="27">
        <v>8086693.5</v>
      </c>
      <c r="F21" s="11">
        <v>258265</v>
      </c>
      <c r="G21" s="27">
        <v>2571515.5</v>
      </c>
      <c r="H21" s="11">
        <v>835</v>
      </c>
      <c r="I21" s="27">
        <v>6564.2</v>
      </c>
      <c r="J21" s="11">
        <v>6</v>
      </c>
      <c r="K21" s="27">
        <v>62</v>
      </c>
      <c r="L21" s="27">
        <v>522930.00000000035</v>
      </c>
      <c r="M21" s="27">
        <v>-191.6</v>
      </c>
      <c r="O21" s="25"/>
      <c r="P21" s="25"/>
    </row>
    <row r="22" spans="1:16" s="9" customFormat="1" ht="13.5" customHeight="1" x14ac:dyDescent="0.25">
      <c r="A22" s="18"/>
      <c r="B22" s="11"/>
      <c r="C22" s="27"/>
      <c r="D22" s="12"/>
      <c r="E22" s="27"/>
      <c r="F22" s="12"/>
      <c r="G22" s="27"/>
      <c r="H22" s="12"/>
      <c r="I22" s="27"/>
      <c r="J22" s="12"/>
      <c r="K22" s="27"/>
      <c r="L22" s="27"/>
      <c r="M22" s="27"/>
      <c r="O22" s="25"/>
    </row>
    <row r="23" spans="1:16" s="9" customFormat="1" ht="13.5" customHeight="1" x14ac:dyDescent="0.25">
      <c r="A23" s="19" t="s">
        <v>13</v>
      </c>
      <c r="B23" s="11">
        <f>D23+F23+H23+J23</f>
        <v>951860</v>
      </c>
      <c r="C23" s="27">
        <f>SUM(E23+G23+I23+K23+L23+M23)</f>
        <v>11066344.699999997</v>
      </c>
      <c r="D23" s="11">
        <v>691394</v>
      </c>
      <c r="E23" s="27">
        <v>8187858.3999999994</v>
      </c>
      <c r="F23" s="11">
        <v>259626</v>
      </c>
      <c r="G23" s="27">
        <v>2591152.5</v>
      </c>
      <c r="H23" s="11">
        <v>835</v>
      </c>
      <c r="I23" s="27">
        <v>6564.2</v>
      </c>
      <c r="J23" s="11">
        <v>5</v>
      </c>
      <c r="K23" s="27">
        <v>56.6</v>
      </c>
      <c r="L23" s="27">
        <v>281930.5</v>
      </c>
      <c r="M23" s="27">
        <v>-1217.5</v>
      </c>
      <c r="O23" s="25"/>
      <c r="P23" s="25"/>
    </row>
    <row r="24" spans="1:16" s="9" customFormat="1" ht="13.5" customHeight="1" x14ac:dyDescent="0.25">
      <c r="A24" s="18"/>
      <c r="B24" s="11"/>
      <c r="C24" s="27"/>
      <c r="D24" s="12"/>
      <c r="E24" s="27"/>
      <c r="F24" s="12"/>
      <c r="G24" s="27"/>
      <c r="H24" s="12"/>
      <c r="I24" s="27"/>
      <c r="J24" s="12"/>
      <c r="K24" s="27"/>
      <c r="L24" s="27"/>
      <c r="M24" s="27"/>
      <c r="O24" s="25"/>
    </row>
    <row r="25" spans="1:16" s="9" customFormat="1" ht="13.5" customHeight="1" x14ac:dyDescent="0.25">
      <c r="A25" s="19" t="s">
        <v>14</v>
      </c>
      <c r="B25" s="11">
        <f>D25+F25+H25+J25</f>
        <v>957757</v>
      </c>
      <c r="C25" s="27">
        <f>SUM(E25+G25+I25+K25+L25+M25)</f>
        <v>11016055.499999998</v>
      </c>
      <c r="D25" s="11">
        <v>696327</v>
      </c>
      <c r="E25" s="27">
        <v>8254805.3999999994</v>
      </c>
      <c r="F25" s="11">
        <v>260590</v>
      </c>
      <c r="G25" s="27">
        <v>2600430.4</v>
      </c>
      <c r="H25" s="11">
        <v>835</v>
      </c>
      <c r="I25" s="27">
        <v>6564.2</v>
      </c>
      <c r="J25" s="11">
        <v>5</v>
      </c>
      <c r="K25" s="27">
        <v>56.6</v>
      </c>
      <c r="L25" s="27">
        <v>181358.8</v>
      </c>
      <c r="M25" s="27">
        <v>-27159.9</v>
      </c>
      <c r="O25" s="25"/>
      <c r="P25" s="25"/>
    </row>
    <row r="26" spans="1:16" s="9" customFormat="1" ht="13.5" customHeight="1" x14ac:dyDescent="0.25">
      <c r="A26" s="18"/>
      <c r="B26" s="11"/>
      <c r="C26" s="27"/>
      <c r="D26" s="11"/>
      <c r="E26" s="27"/>
      <c r="F26" s="11"/>
      <c r="G26" s="27"/>
      <c r="H26" s="11"/>
      <c r="I26" s="27"/>
      <c r="J26" s="11"/>
      <c r="K26" s="27"/>
      <c r="L26" s="27"/>
      <c r="M26" s="27"/>
      <c r="O26" s="25"/>
      <c r="P26" s="25"/>
    </row>
    <row r="27" spans="1:16" s="9" customFormat="1" ht="13.5" customHeight="1" x14ac:dyDescent="0.25">
      <c r="A27" s="19" t="s">
        <v>15</v>
      </c>
      <c r="B27" s="11">
        <f>D27+F27+H27+J27</f>
        <v>962692</v>
      </c>
      <c r="C27" s="27">
        <f>SUM(E27+G27+I27+K27+L27+M27)</f>
        <v>12814113.600000001</v>
      </c>
      <c r="D27" s="11">
        <v>700355</v>
      </c>
      <c r="E27" s="27">
        <v>9671260.2999999989</v>
      </c>
      <c r="F27" s="11">
        <v>261496</v>
      </c>
      <c r="G27" s="27">
        <v>3039345.2</v>
      </c>
      <c r="H27" s="11">
        <v>835</v>
      </c>
      <c r="I27" s="27">
        <v>7467.5</v>
      </c>
      <c r="J27" s="11">
        <v>6</v>
      </c>
      <c r="K27" s="27">
        <v>89.3</v>
      </c>
      <c r="L27" s="27">
        <v>119765.8</v>
      </c>
      <c r="M27" s="27">
        <v>-23814.5</v>
      </c>
      <c r="O27" s="25"/>
      <c r="P27" s="25"/>
    </row>
    <row r="28" spans="1:16" s="9" customFormat="1" ht="13.5" customHeight="1" x14ac:dyDescent="0.25">
      <c r="A28" s="18"/>
      <c r="B28" s="11"/>
      <c r="C28" s="27"/>
      <c r="D28" s="11"/>
      <c r="E28" s="27"/>
      <c r="F28" s="11"/>
      <c r="G28" s="27"/>
      <c r="H28" s="11"/>
      <c r="I28" s="27"/>
      <c r="J28" s="11"/>
      <c r="K28" s="27"/>
      <c r="L28" s="27"/>
      <c r="M28" s="27"/>
      <c r="O28" s="25"/>
    </row>
    <row r="29" spans="1:16" s="9" customFormat="1" ht="13.5" customHeight="1" x14ac:dyDescent="0.25">
      <c r="A29" s="19" t="s">
        <v>16</v>
      </c>
      <c r="B29" s="11">
        <f>D29+F29+H29+J29</f>
        <v>967374</v>
      </c>
      <c r="C29" s="27">
        <f>SUM(E29+G29+I29+K29+L29+M29)</f>
        <v>11053924.199999997</v>
      </c>
      <c r="D29" s="11">
        <v>703729</v>
      </c>
      <c r="E29" s="27">
        <v>8363967.2999999998</v>
      </c>
      <c r="F29" s="11">
        <v>262805</v>
      </c>
      <c r="G29" s="27">
        <v>2633759.9</v>
      </c>
      <c r="H29" s="11">
        <v>835</v>
      </c>
      <c r="I29" s="27">
        <v>6609.2</v>
      </c>
      <c r="J29" s="11">
        <v>5</v>
      </c>
      <c r="K29" s="27">
        <v>56.6</v>
      </c>
      <c r="L29" s="27">
        <v>77778.7</v>
      </c>
      <c r="M29" s="27">
        <v>-28247.5</v>
      </c>
      <c r="O29" s="25"/>
      <c r="P29" s="25"/>
    </row>
    <row r="30" spans="1:16" s="9" customFormat="1" ht="13.5" customHeight="1" x14ac:dyDescent="0.25">
      <c r="A30" s="18"/>
      <c r="B30" s="11"/>
      <c r="C30" s="27"/>
      <c r="D30" s="11"/>
      <c r="E30" s="27"/>
      <c r="F30" s="11"/>
      <c r="G30" s="27"/>
      <c r="H30" s="11"/>
      <c r="I30" s="27"/>
      <c r="J30" s="11"/>
      <c r="K30" s="27"/>
      <c r="L30" s="27"/>
      <c r="M30" s="27"/>
      <c r="O30" s="25"/>
    </row>
    <row r="31" spans="1:16" s="9" customFormat="1" ht="13.5" customHeight="1" x14ac:dyDescent="0.25">
      <c r="A31" s="19" t="s">
        <v>17</v>
      </c>
      <c r="B31" s="11">
        <f>D31+F31+H31+J31</f>
        <v>970079</v>
      </c>
      <c r="C31" s="27">
        <f>SUM(E31+G31+I31+K31+L31+M31)</f>
        <v>11095533.6</v>
      </c>
      <c r="D31" s="11">
        <v>705324</v>
      </c>
      <c r="E31" s="27">
        <v>8389516.5</v>
      </c>
      <c r="F31" s="11">
        <v>263914</v>
      </c>
      <c r="G31" s="27">
        <v>2641968.1</v>
      </c>
      <c r="H31" s="11">
        <v>836</v>
      </c>
      <c r="I31" s="27">
        <v>6867.6</v>
      </c>
      <c r="J31" s="11">
        <v>5</v>
      </c>
      <c r="K31" s="27">
        <v>56.6</v>
      </c>
      <c r="L31" s="27">
        <v>111442.9</v>
      </c>
      <c r="M31" s="27">
        <v>-54318.1</v>
      </c>
      <c r="O31" s="25"/>
      <c r="P31" s="25"/>
    </row>
    <row r="32" spans="1:16" s="9" customFormat="1" ht="13.5" customHeight="1" x14ac:dyDescent="0.25">
      <c r="A32" s="18"/>
      <c r="B32" s="11"/>
      <c r="C32" s="27"/>
      <c r="D32" s="11"/>
      <c r="E32" s="27"/>
      <c r="F32" s="11"/>
      <c r="G32" s="27"/>
      <c r="H32" s="11"/>
      <c r="I32" s="27"/>
      <c r="J32" s="11"/>
      <c r="K32" s="27"/>
      <c r="L32" s="27"/>
      <c r="M32" s="27"/>
      <c r="O32" s="25"/>
      <c r="P32" s="25"/>
    </row>
    <row r="33" spans="1:16" s="9" customFormat="1" ht="13.5" customHeight="1" x14ac:dyDescent="0.25">
      <c r="A33" s="19" t="s">
        <v>18</v>
      </c>
      <c r="B33" s="11">
        <f>D33+F33+H33+J33</f>
        <v>971656</v>
      </c>
      <c r="C33" s="27">
        <f>SUM(E33+G33+I33+K33+L33+M33)</f>
        <v>13268222.4</v>
      </c>
      <c r="D33" s="11">
        <v>706556</v>
      </c>
      <c r="E33" s="27">
        <v>8407538.4000000004</v>
      </c>
      <c r="F33" s="11">
        <v>264261</v>
      </c>
      <c r="G33" s="27">
        <v>2649786.9</v>
      </c>
      <c r="H33" s="11">
        <v>834</v>
      </c>
      <c r="I33" s="27">
        <v>6444.5</v>
      </c>
      <c r="J33" s="11">
        <v>5</v>
      </c>
      <c r="K33" s="27">
        <v>56.6</v>
      </c>
      <c r="L33" s="27">
        <v>2233060.1999999988</v>
      </c>
      <c r="M33" s="27">
        <v>-28664.2</v>
      </c>
      <c r="O33" s="25"/>
      <c r="P33" s="25"/>
    </row>
    <row r="34" spans="1:16" s="9" customFormat="1" ht="13.5" customHeight="1" x14ac:dyDescent="0.25">
      <c r="A34" s="18"/>
      <c r="B34" s="11"/>
      <c r="C34" s="27"/>
      <c r="D34" s="11"/>
      <c r="E34" s="27"/>
      <c r="F34" s="11"/>
      <c r="G34" s="27"/>
      <c r="H34" s="11"/>
      <c r="I34" s="27"/>
      <c r="J34" s="11"/>
      <c r="K34" s="27"/>
      <c r="L34" s="27"/>
      <c r="M34" s="27"/>
      <c r="O34" s="25"/>
      <c r="P34" s="25"/>
    </row>
    <row r="35" spans="1:16" s="9" customFormat="1" ht="13.5" customHeight="1" x14ac:dyDescent="0.25">
      <c r="A35" s="19" t="s">
        <v>19</v>
      </c>
      <c r="B35" s="11">
        <f>D35+F35+H35+J35</f>
        <v>976740</v>
      </c>
      <c r="C35" s="27">
        <f>SUM(E35+G35+I35+K35+L35+M35)</f>
        <v>11532779.700000001</v>
      </c>
      <c r="D35" s="11">
        <v>710293</v>
      </c>
      <c r="E35" s="27">
        <v>8456555.4000000004</v>
      </c>
      <c r="F35" s="11">
        <v>265608</v>
      </c>
      <c r="G35" s="27">
        <v>2668200.5</v>
      </c>
      <c r="H35" s="11">
        <v>834</v>
      </c>
      <c r="I35" s="27">
        <v>6422.3</v>
      </c>
      <c r="J35" s="11">
        <v>5</v>
      </c>
      <c r="K35" s="27">
        <v>56.6</v>
      </c>
      <c r="L35" s="27">
        <v>402505.5</v>
      </c>
      <c r="M35" s="27">
        <v>-960.6</v>
      </c>
      <c r="O35" s="25"/>
      <c r="P35" s="25"/>
    </row>
    <row r="36" spans="1:16" s="9" customFormat="1" ht="13.5" customHeight="1" x14ac:dyDescent="0.25">
      <c r="A36" s="18"/>
      <c r="B36" s="11"/>
      <c r="C36" s="27"/>
      <c r="D36" s="11"/>
      <c r="E36" s="27"/>
      <c r="F36" s="11"/>
      <c r="G36" s="27"/>
      <c r="H36" s="11"/>
      <c r="I36" s="27"/>
      <c r="J36" s="11"/>
      <c r="K36" s="27"/>
      <c r="L36" s="27"/>
      <c r="M36" s="27"/>
      <c r="O36" s="25"/>
    </row>
    <row r="37" spans="1:16" s="9" customFormat="1" ht="13.5" customHeight="1" x14ac:dyDescent="0.25">
      <c r="A37" s="19" t="s">
        <v>20</v>
      </c>
      <c r="B37" s="11">
        <f>D37+F37+H37+J37</f>
        <v>979342</v>
      </c>
      <c r="C37" s="27">
        <f>SUM(E37+G37+I37+K37+L37+M37)</f>
        <v>11770226.399999999</v>
      </c>
      <c r="D37" s="11">
        <v>712048</v>
      </c>
      <c r="E37" s="27">
        <v>8506628.0999999996</v>
      </c>
      <c r="F37" s="11">
        <v>266455</v>
      </c>
      <c r="G37" s="27">
        <v>2676143.1</v>
      </c>
      <c r="H37" s="11">
        <v>835</v>
      </c>
      <c r="I37" s="27">
        <v>6564.2</v>
      </c>
      <c r="J37" s="11">
        <v>4</v>
      </c>
      <c r="K37" s="27">
        <v>39.4</v>
      </c>
      <c r="L37" s="27">
        <v>581591.4</v>
      </c>
      <c r="M37" s="27">
        <v>-739.8</v>
      </c>
      <c r="O37" s="25"/>
      <c r="P37" s="25"/>
    </row>
    <row r="38" spans="1:16" s="9" customFormat="1" ht="13.5" customHeight="1" x14ac:dyDescent="0.25">
      <c r="A38" s="18"/>
      <c r="B38" s="11"/>
      <c r="C38" s="27"/>
      <c r="D38" s="12"/>
      <c r="E38" s="27"/>
      <c r="F38" s="11"/>
      <c r="G38" s="27"/>
      <c r="H38" s="11"/>
      <c r="I38" s="27"/>
      <c r="J38" s="11"/>
      <c r="K38" s="27"/>
      <c r="L38" s="27"/>
      <c r="M38" s="26"/>
      <c r="O38" s="25"/>
    </row>
    <row r="39" spans="1:16" s="9" customFormat="1" ht="13.5" customHeight="1" x14ac:dyDescent="0.25">
      <c r="A39" s="19" t="s">
        <v>21</v>
      </c>
      <c r="B39" s="11"/>
      <c r="C39" s="27"/>
      <c r="D39" s="11"/>
      <c r="E39" s="27"/>
      <c r="F39" s="11"/>
      <c r="G39" s="27"/>
      <c r="H39" s="11"/>
      <c r="I39" s="27"/>
      <c r="J39" s="11"/>
      <c r="K39" s="28"/>
      <c r="L39" s="27"/>
      <c r="M39" s="26"/>
      <c r="O39" s="25"/>
    </row>
    <row r="40" spans="1:16" s="9" customFormat="1" ht="18" customHeight="1" x14ac:dyDescent="0.25">
      <c r="A40" s="29" t="s">
        <v>23</v>
      </c>
      <c r="B40" s="30">
        <f t="shared" ref="B40:B41" si="0">D40+F40+H40+J40</f>
        <v>926104</v>
      </c>
      <c r="C40" s="31">
        <f>SUM(E40+G40+I40+K40+L40+M40)</f>
        <v>6428791.7000000002</v>
      </c>
      <c r="D40" s="30">
        <v>669370</v>
      </c>
      <c r="E40" s="31">
        <v>4861479</v>
      </c>
      <c r="F40" s="30">
        <v>255898</v>
      </c>
      <c r="G40" s="31">
        <v>1563359.7</v>
      </c>
      <c r="H40" s="30">
        <v>829</v>
      </c>
      <c r="I40" s="31">
        <v>3909.7</v>
      </c>
      <c r="J40" s="30">
        <v>7</v>
      </c>
      <c r="K40" s="31">
        <v>43.3</v>
      </c>
      <c r="L40" s="31">
        <v>0</v>
      </c>
      <c r="M40" s="32">
        <v>0</v>
      </c>
      <c r="O40" s="25"/>
      <c r="P40" s="25"/>
    </row>
    <row r="41" spans="1:16" s="9" customFormat="1" ht="14.25" customHeight="1" x14ac:dyDescent="0.25">
      <c r="A41" s="33" t="s">
        <v>22</v>
      </c>
      <c r="B41" s="34">
        <f t="shared" si="0"/>
        <v>979457</v>
      </c>
      <c r="C41" s="35">
        <f>SUM(E41+G41+I41+K41+L41+M41)</f>
        <v>7203223.6000000006</v>
      </c>
      <c r="D41" s="34">
        <v>712175</v>
      </c>
      <c r="E41" s="35">
        <v>5480296.2999999998</v>
      </c>
      <c r="F41" s="34">
        <v>266446</v>
      </c>
      <c r="G41" s="35">
        <v>1718754.6</v>
      </c>
      <c r="H41" s="34">
        <v>832</v>
      </c>
      <c r="I41" s="35">
        <v>4135.7</v>
      </c>
      <c r="J41" s="34">
        <v>4</v>
      </c>
      <c r="K41" s="35">
        <v>37</v>
      </c>
      <c r="L41" s="35">
        <v>0</v>
      </c>
      <c r="M41" s="36">
        <v>0</v>
      </c>
    </row>
    <row r="42" spans="1:16" s="5" customFormat="1" ht="13.5" customHeight="1" x14ac:dyDescent="0.25">
      <c r="A42" s="20" t="s">
        <v>25</v>
      </c>
      <c r="C42" s="27"/>
      <c r="L42" s="6"/>
      <c r="M42" s="6"/>
    </row>
    <row r="43" spans="1:16" s="5" customFormat="1" ht="13.5" customHeight="1" x14ac:dyDescent="0.2">
      <c r="A43" s="20" t="s">
        <v>26</v>
      </c>
      <c r="L43" s="6"/>
      <c r="M43" s="6"/>
    </row>
    <row r="44" spans="1:16" s="5" customFormat="1" ht="13.5" customHeight="1" x14ac:dyDescent="0.2">
      <c r="A44" s="20" t="s">
        <v>24</v>
      </c>
      <c r="L44" s="6"/>
      <c r="M44" s="6"/>
    </row>
    <row r="45" spans="1:16" s="5" customFormat="1" ht="13.5" customHeight="1" x14ac:dyDescent="0.2">
      <c r="A45" s="37" t="s">
        <v>35</v>
      </c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</row>
    <row r="46" spans="1:16" s="5" customFormat="1" ht="13.5" customHeight="1" x14ac:dyDescent="0.2">
      <c r="A46" s="20" t="s">
        <v>31</v>
      </c>
      <c r="L46" s="6"/>
      <c r="M46" s="6"/>
    </row>
    <row r="47" spans="1:16" s="5" customFormat="1" ht="13.5" customHeight="1" x14ac:dyDescent="0.2">
      <c r="A47" s="21" t="s">
        <v>27</v>
      </c>
    </row>
    <row r="48" spans="1:16" s="5" customFormat="1" ht="13.5" customHeight="1" x14ac:dyDescent="0.2">
      <c r="A48" s="20" t="s">
        <v>32</v>
      </c>
      <c r="L48" s="6"/>
      <c r="M48" s="6"/>
    </row>
    <row r="49" spans="1:13" s="5" customFormat="1" ht="13.5" customHeight="1" x14ac:dyDescent="0.2">
      <c r="A49" s="20" t="s">
        <v>33</v>
      </c>
      <c r="L49" s="6"/>
      <c r="M49" s="6"/>
    </row>
    <row r="50" spans="1:13" s="9" customFormat="1" ht="13.5" customHeight="1" x14ac:dyDescent="0.25">
      <c r="A50" s="19"/>
      <c r="L50" s="10"/>
      <c r="M50" s="10"/>
    </row>
    <row r="51" spans="1:13" s="9" customFormat="1" ht="13.5" customHeight="1" x14ac:dyDescent="0.25">
      <c r="A51" s="18"/>
      <c r="L51" s="10"/>
      <c r="M51" s="10"/>
    </row>
    <row r="52" spans="1:13" s="9" customFormat="1" ht="13.5" customHeight="1" x14ac:dyDescent="0.25">
      <c r="A52" s="23"/>
    </row>
    <row r="53" spans="1:13" ht="12.75" x14ac:dyDescent="0.2">
      <c r="A53" s="16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</sheetData>
  <mergeCells count="11">
    <mergeCell ref="A45:M45"/>
    <mergeCell ref="A6:M6"/>
    <mergeCell ref="A8:M8"/>
    <mergeCell ref="A10:A11"/>
    <mergeCell ref="L10:L11"/>
    <mergeCell ref="M10:M11"/>
    <mergeCell ref="B10:C10"/>
    <mergeCell ref="F10:G10"/>
    <mergeCell ref="H10:I10"/>
    <mergeCell ref="J10:K10"/>
    <mergeCell ref="D10:E10"/>
  </mergeCells>
  <phoneticPr fontId="0" type="noConversion"/>
  <pageMargins left="0.98425196850393704" right="0" top="0" bottom="0.59055118110236227" header="0" footer="0"/>
  <pageSetup scale="53" firstPageNumber="192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2.1.4_2015</vt:lpstr>
      <vt:lpstr>A_IMPRESIÓN_IM</vt:lpstr>
      <vt:lpstr>'2.1.4_2015'!Área_de_impresión</vt:lpstr>
      <vt:lpstr>'2.1.4_2015'!Imprimir_área_IM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Adriana del Pilar Lopez Monroy</cp:lastModifiedBy>
  <cp:lastPrinted>2016-02-09T19:29:55Z</cp:lastPrinted>
  <dcterms:created xsi:type="dcterms:W3CDTF">2004-01-22T14:26:38Z</dcterms:created>
  <dcterms:modified xsi:type="dcterms:W3CDTF">2016-04-08T17:04:27Z</dcterms:modified>
</cp:coreProperties>
</file>